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 Schripsema\Documents\COVID-19\"/>
    </mc:Choice>
  </mc:AlternateContent>
  <xr:revisionPtr revIDLastSave="0" documentId="13_ncr:1_{C1FC7E34-EB39-4F5D-810D-B4590EF9EDB4}" xr6:coauthVersionLast="44" xr6:coauthVersionMax="44" xr10:uidLastSave="{00000000-0000-0000-0000-000000000000}"/>
  <bookViews>
    <workbookView xWindow="-120" yWindow="-120" windowWidth="29040" windowHeight="15840" xr2:uid="{825BA834-F468-4CAF-8D4C-135C4BBC8D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H7" i="1"/>
  <c r="H6" i="1"/>
  <c r="H5" i="1"/>
  <c r="H3" i="1"/>
  <c r="H4" i="1"/>
  <c r="E7" i="1"/>
  <c r="D7" i="1"/>
  <c r="C7" i="1"/>
  <c r="B7" i="1"/>
  <c r="F7" i="1" l="1"/>
  <c r="J3" i="1"/>
  <c r="K3" i="1" s="1"/>
  <c r="F5" i="1"/>
  <c r="F3" i="1"/>
  <c r="F4" i="1"/>
  <c r="F6" i="1"/>
  <c r="G7" i="1" l="1"/>
  <c r="G6" i="1"/>
  <c r="G5" i="1"/>
  <c r="G4" i="1"/>
  <c r="G3" i="1"/>
  <c r="J7" i="1" l="1"/>
  <c r="K7" i="1" s="1"/>
  <c r="J4" i="1"/>
  <c r="K4" i="1" s="1"/>
  <c r="J5" i="1"/>
  <c r="K5" i="1" s="1"/>
  <c r="J6" i="1"/>
  <c r="K6" i="1" s="1"/>
</calcChain>
</file>

<file path=xl/sharedStrings.xml><?xml version="1.0" encoding="utf-8"?>
<sst xmlns="http://schemas.openxmlformats.org/spreadsheetml/2006/main" count="23" uniqueCount="23">
  <si>
    <t>Respirators</t>
  </si>
  <si>
    <t>Masks</t>
  </si>
  <si>
    <t>Faceshields</t>
  </si>
  <si>
    <t>Gowns</t>
  </si>
  <si>
    <t>Gloves</t>
  </si>
  <si>
    <t>Per dentist/day</t>
  </si>
  <si>
    <t>Per assistant/day</t>
  </si>
  <si>
    <t>PPE Device</t>
  </si>
  <si>
    <t>Dental Personnel Use per day</t>
  </si>
  <si>
    <t>Office Use per patient</t>
  </si>
  <si>
    <t>Per hygienist/day</t>
  </si>
  <si>
    <t>Per administrative/day</t>
  </si>
  <si>
    <t>Average General Office Burn per patient</t>
  </si>
  <si>
    <t>Average Office Burn per day</t>
  </si>
  <si>
    <t>per patient Burn Rate                          1 DDS + 1.5DA + 1 Admin</t>
  </si>
  <si>
    <t>EXAMPLE: Average Office 1.5 DDS + 2.25DA + 1.5 RDH</t>
  </si>
  <si>
    <t>per patient Burn Rate    1RDH</t>
  </si>
  <si>
    <t>Calculator</t>
  </si>
  <si>
    <t>Office Use per  day</t>
  </si>
  <si>
    <t>1DDS + 1.5DA + 1Admin Daily burn</t>
  </si>
  <si>
    <t xml:space="preserve">1RDH Daily burn </t>
  </si>
  <si>
    <t>Enter # of DDS patients/day:</t>
  </si>
  <si>
    <t>Enter # of RDH patients/day: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</si>
</sst>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9" borderId="0" xfId="0" applyFill="1"/>
    <xf numFmtId="0" fontId="1" fillId="8" borderId="0" xfId="0" applyFont="1" applyFill="1"/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0" xfId="0" applyFont="1" applyFill="1"/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FFFFB7"/>
        </patternFill>
      </fill>
    </dxf>
    <dxf>
      <alignment horizontal="center" vertical="bottom" textRotation="0" indent="0" justifyLastLine="0" shrinkToFit="0" readingOrder="0"/>
    </dxf>
    <dxf>
      <numFmt numFmtId="0" formatCode="General"/>
      <fill>
        <patternFill patternType="solid">
          <fgColor indexed="64"/>
          <bgColor theme="4" tint="0.79998168889431442"/>
        </patternFill>
      </fill>
    </dxf>
    <dxf>
      <numFmt numFmtId="0" formatCode="General"/>
      <fill>
        <patternFill patternType="solid">
          <fgColor indexed="64"/>
          <bgColor rgb="FFFFFFB7"/>
        </patternFill>
      </fill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B7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161925</xdr:rowOff>
    </xdr:from>
    <xdr:to>
      <xdr:col>5</xdr:col>
      <xdr:colOff>971550</xdr:colOff>
      <xdr:row>46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A9CFD2-6786-4DFB-8A2E-45DF53779DED}"/>
            </a:ext>
          </a:extLst>
        </xdr:cNvPr>
        <xdr:cNvSpPr txBox="1"/>
      </xdr:nvSpPr>
      <xdr:spPr>
        <a:xfrm>
          <a:off x="76200" y="1495425"/>
          <a:ext cx="7324725" cy="744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Burn Rate Assumptions </a:t>
          </a:r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1)  Average general dentist seeing 6 patients per day doing aerosol procedures, 2 patients per day doing non-aerosol                                                               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procedures, and 2-5 examinations (non-aerosol)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a. Utilizing approved extended use and reuse criteria of respirators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b. Changes moisture-resistant surgical mask between aerosol patients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c. Properly disinfects/disposes other PPE (shield, gown, gloves, etc.) utilizing approved criteria</a:t>
          </a:r>
        </a:p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2)  Average full-time equivalent hygienist seeing 6 patients per day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a. Uses respirator if utilizing an ultrasonic scaler or air polisher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b. Changes moisture-resistant surgical mask between patients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c. Properly disinfects/disposes other PPE (shield, gown, gloves, etc.) utilizing approved criteria</a:t>
          </a:r>
        </a:p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3)  Average full-time equivalent dental assistant seeing 6 patients per day doing aerosol procedures and 2 patients per day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doing non-aerosol procedures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a. Utilizing approved extended use and reuse criteria of respirators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b. Changes moisture-resistant surgical mask between patients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c. Properly disinfects/disposes other PPE (shield, gown, gloves, etc.) utilizing approved criteria</a:t>
          </a:r>
        </a:p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4)  Average full-time equivalent administrative assistant contacting 8 patients per day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a. 2 pairs of gloves per patient contact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b. 1 surgical mask</a:t>
          </a:r>
        </a:p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5)  *Average office utilizes 1.5 DDS/2.25 DA/1.5 Admin per “clinical” patient and 1.5 RDH for each “hygiene” patient</a:t>
          </a:r>
        </a:p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EXAMPLE: Average office* burn per day: </a:t>
          </a:r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2"/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N95 or KN95 respirators=5.25/day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(assumes 2 respirators/person/day with reuse 1 week later) </a:t>
          </a:r>
        </a:p>
        <a:p>
          <a:pPr lvl="2"/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Procedural masks=43.5/day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(assumes 1 mask/patient/person/day including use over respirator) </a:t>
          </a:r>
        </a:p>
        <a:p>
          <a:pPr lvl="2"/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Face shields=1.05/day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(assumes washing between each patient, replacing 1 time/week) </a:t>
          </a:r>
        </a:p>
        <a:p>
          <a:pPr lvl="2"/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Gowns=5.25/day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(assumes 1 gown/person/day, disinfectable material) </a:t>
          </a:r>
        </a:p>
        <a:p>
          <a:pPr lvl="2"/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Gloves=1.515/day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(3 gloves/patient/person/day for DDS/DA, 2 gloves/patient/day for RDH) </a:t>
          </a:r>
        </a:p>
        <a:p>
          <a:pPr lvl="1"/>
          <a:endParaRPr lang="en-US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Burn Rate Work Use Calculator </a:t>
          </a:r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1)  For respirators, masks, face shields, gowns: amounts given in actual number of items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2)  For gloves: amounts given in number of gloves</a:t>
          </a:r>
        </a:p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Disinfection/Reuse Criteria </a:t>
          </a:r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1)  Respirator – extended use and reuse based on CDC recommendations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2)  Surgical mask – no reuse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3)  Face Shield – soap and water disinfection between patients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4)  Gowns – reuse disinfection/laundry, or barrier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5)  Gloves – no reuse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0E1717-C696-4E3D-82FC-478F3B00B992}" name="Table1" displayName="Table1" ref="A2:K7" totalsRowShown="0" headerRowDxfId="4">
  <autoFilter ref="A2:K7" xr:uid="{D914D390-DEC8-49C6-A33D-F12B3729C61A}"/>
  <tableColumns count="11">
    <tableColumn id="1" xr3:uid="{E03D1C5F-4D1C-48CC-8ADD-09A4DB7082EC}" name="PPE Device"/>
    <tableColumn id="2" xr3:uid="{05756036-2548-4A6B-BC2B-DF4291F16650}" name="Per dentist/day" dataDxfId="10"/>
    <tableColumn id="3" xr3:uid="{E6918846-31BE-4235-8BA8-E4165831CBE0}" name="Per hygienist/day" dataDxfId="9"/>
    <tableColumn id="4" xr3:uid="{72528DC3-D4C1-4B8C-953C-33497A9C09DA}" name="Per administrative/day" dataDxfId="8"/>
    <tableColumn id="5" xr3:uid="{6892280A-4F0A-499B-A841-1B19D679EF02}" name="Per assistant/day" dataDxfId="7"/>
    <tableColumn id="6" xr3:uid="{38E54928-8A20-4944-8DF5-0CC710E8E9CE}" name="per patient Burn Rate                          1 DDS + 1.5DA + 1 Admin" dataDxfId="6">
      <calculatedColumnFormula>SUM(1.5*E3+B3+D3)/8</calculatedColumnFormula>
    </tableColumn>
    <tableColumn id="7" xr3:uid="{B198EC5F-A6C6-45FD-8975-42004AC124AB}" name="per patient Burn Rate    1RDH" dataDxfId="3">
      <calculatedColumnFormula>C3/8</calculatedColumnFormula>
    </tableColumn>
    <tableColumn id="8" xr3:uid="{39EAE14D-C199-4810-BA95-198EA988A5D0}" name="1DDS + 1.5DA + 1Admin Daily burn" dataDxfId="2">
      <calculatedColumnFormula>PRODUCT(F3,I10)</calculatedColumnFormula>
    </tableColumn>
    <tableColumn id="9" xr3:uid="{FF1761FA-5025-4175-B56D-60961A475B0E}" name="1RDH Daily burn " dataDxfId="0">
      <calculatedColumnFormula>PRODUCT(G3,I11)</calculatedColumnFormula>
    </tableColumn>
    <tableColumn id="10" xr3:uid="{0DA20F77-4BDD-437F-B8F4-3737DC18EFC3}" name="Average General Office Burn per patient" dataDxfId="1">
      <calculatedColumnFormula>1.5*(Table1[[#This Row],[per patient Burn Rate                          1 DDS + 1.5DA + 1 Admin]]+Table1[[#This Row],[per patient Burn Rate    1RDH]])</calculatedColumnFormula>
    </tableColumn>
    <tableColumn id="11" xr3:uid="{9BA185A9-0974-4636-A8F7-2DF9FF570E00}" name="Average Office Burn per day" dataDxfId="5">
      <calculatedColumnFormula>8*Table1[[#This Row],[Average General Office Burn per patient]]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15F6-F8EA-4F5A-813C-A7845656E9C6}">
  <dimension ref="A1:K13"/>
  <sheetViews>
    <sheetView tabSelected="1" topLeftCell="A10" workbookViewId="0">
      <selection activeCell="I16" sqref="I16"/>
    </sheetView>
  </sheetViews>
  <sheetFormatPr defaultRowHeight="15" x14ac:dyDescent="0.25"/>
  <cols>
    <col min="1" max="1" width="14.7109375" customWidth="1"/>
    <col min="2" max="2" width="15.42578125" customWidth="1"/>
    <col min="3" max="3" width="25.7109375" customWidth="1"/>
    <col min="4" max="4" width="22.28515625" customWidth="1"/>
    <col min="5" max="5" width="20.5703125" customWidth="1"/>
    <col min="6" max="6" width="24.42578125" customWidth="1"/>
    <col min="7" max="7" width="23.7109375" customWidth="1"/>
    <col min="8" max="9" width="29.7109375" customWidth="1"/>
    <col min="10" max="10" width="27" customWidth="1"/>
    <col min="11" max="11" width="27.7109375" customWidth="1"/>
  </cols>
  <sheetData>
    <row r="1" spans="1:11" x14ac:dyDescent="0.25">
      <c r="B1" s="2" t="s">
        <v>8</v>
      </c>
      <c r="C1" s="2"/>
      <c r="D1" s="2"/>
      <c r="E1" s="2"/>
      <c r="F1" s="3" t="s">
        <v>9</v>
      </c>
      <c r="G1" s="3"/>
      <c r="H1" s="4" t="s">
        <v>18</v>
      </c>
      <c r="I1" s="4"/>
      <c r="J1" s="5" t="s">
        <v>15</v>
      </c>
      <c r="K1" s="5"/>
    </row>
    <row r="2" spans="1:11" s="1" customFormat="1" ht="30" x14ac:dyDescent="0.25">
      <c r="A2" s="1" t="s">
        <v>7</v>
      </c>
      <c r="B2" s="6" t="s">
        <v>5</v>
      </c>
      <c r="C2" s="6" t="s">
        <v>10</v>
      </c>
      <c r="D2" s="6" t="s">
        <v>11</v>
      </c>
      <c r="E2" s="6" t="s">
        <v>6</v>
      </c>
      <c r="F2" s="6" t="s">
        <v>14</v>
      </c>
      <c r="G2" s="6" t="s">
        <v>16</v>
      </c>
      <c r="H2" s="6" t="s">
        <v>19</v>
      </c>
      <c r="I2" s="6" t="s">
        <v>20</v>
      </c>
      <c r="J2" s="6" t="s">
        <v>12</v>
      </c>
      <c r="K2" s="6" t="s">
        <v>13</v>
      </c>
    </row>
    <row r="3" spans="1:11" x14ac:dyDescent="0.25">
      <c r="A3" t="s">
        <v>0</v>
      </c>
      <c r="B3" s="7">
        <v>1</v>
      </c>
      <c r="C3" s="7">
        <v>1</v>
      </c>
      <c r="D3" s="7">
        <v>0</v>
      </c>
      <c r="E3" s="7">
        <v>1</v>
      </c>
      <c r="F3" s="8">
        <f t="shared" ref="F3:F7" si="0">SUM(1.5*E3+B3+D3)/8</f>
        <v>0.3125</v>
      </c>
      <c r="G3" s="8">
        <f>C3/8</f>
        <v>0.125</v>
      </c>
      <c r="H3" s="10">
        <f>PRODUCT(F3,I11)</f>
        <v>0</v>
      </c>
      <c r="I3" s="13">
        <f>PRODUCT(G3,I12)</f>
        <v>0</v>
      </c>
      <c r="J3" s="9">
        <f>1.5*(Table1[[#This Row],[per patient Burn Rate                          1 DDS + 1.5DA + 1 Admin]]+Table1[[#This Row],[per patient Burn Rate    1RDH]])</f>
        <v>0.65625</v>
      </c>
      <c r="K3" s="9">
        <f>8*Table1[[#This Row],[Average General Office Burn per patient]]</f>
        <v>5.25</v>
      </c>
    </row>
    <row r="4" spans="1:11" x14ac:dyDescent="0.25">
      <c r="A4" t="s">
        <v>1</v>
      </c>
      <c r="B4" s="7">
        <v>10</v>
      </c>
      <c r="C4" s="7">
        <v>6</v>
      </c>
      <c r="D4" s="7">
        <v>1</v>
      </c>
      <c r="E4" s="7">
        <v>8</v>
      </c>
      <c r="F4" s="8">
        <f t="shared" si="0"/>
        <v>2.875</v>
      </c>
      <c r="G4" s="8">
        <f>C4/8</f>
        <v>0.75</v>
      </c>
      <c r="H4" s="10">
        <f t="shared" ref="H4:H7" si="1">PRODUCT(F4,I11)</f>
        <v>0</v>
      </c>
      <c r="I4" s="13">
        <f>PRODUCT(G4,I12)</f>
        <v>0</v>
      </c>
      <c r="J4" s="9">
        <f>1.5*(Table1[[#This Row],[per patient Burn Rate                          1 DDS + 1.5DA + 1 Admin]]+Table1[[#This Row],[per patient Burn Rate    1RDH]])</f>
        <v>5.4375</v>
      </c>
      <c r="K4" s="9">
        <f>8*Table1[[#This Row],[Average General Office Burn per patient]]</f>
        <v>43.5</v>
      </c>
    </row>
    <row r="5" spans="1:11" x14ac:dyDescent="0.25">
      <c r="A5" t="s">
        <v>2</v>
      </c>
      <c r="B5" s="7">
        <v>0.2</v>
      </c>
      <c r="C5" s="7">
        <v>0.2</v>
      </c>
      <c r="D5" s="7">
        <v>0</v>
      </c>
      <c r="E5" s="7">
        <v>0.2</v>
      </c>
      <c r="F5" s="8">
        <f t="shared" si="0"/>
        <v>6.25E-2</v>
      </c>
      <c r="G5" s="8">
        <f>C5/8</f>
        <v>2.5000000000000001E-2</v>
      </c>
      <c r="H5" s="10">
        <f>PRODUCT(F5,I11)</f>
        <v>0</v>
      </c>
      <c r="I5" s="13">
        <f>PRODUCT(G5,I12)</f>
        <v>0</v>
      </c>
      <c r="J5" s="9">
        <f>1.5*(Table1[[#This Row],[per patient Burn Rate                          1 DDS + 1.5DA + 1 Admin]]+Table1[[#This Row],[per patient Burn Rate    1RDH]])</f>
        <v>0.13124999999999998</v>
      </c>
      <c r="K5" s="9">
        <f>8*Table1[[#This Row],[Average General Office Burn per patient]]</f>
        <v>1.0499999999999998</v>
      </c>
    </row>
    <row r="6" spans="1:11" x14ac:dyDescent="0.25">
      <c r="A6" t="s">
        <v>3</v>
      </c>
      <c r="B6" s="7">
        <v>1</v>
      </c>
      <c r="C6" s="7">
        <v>1</v>
      </c>
      <c r="D6" s="7">
        <v>0</v>
      </c>
      <c r="E6" s="7">
        <v>1</v>
      </c>
      <c r="F6" s="8">
        <f t="shared" si="0"/>
        <v>0.3125</v>
      </c>
      <c r="G6" s="8">
        <f>C6/8</f>
        <v>0.125</v>
      </c>
      <c r="H6" s="10">
        <f>PRODUCT(F6,I11)</f>
        <v>0</v>
      </c>
      <c r="I6" s="13">
        <f>PRODUCT(G6,I12)</f>
        <v>0</v>
      </c>
      <c r="J6" s="9">
        <f>1.5*(Table1[[#This Row],[per patient Burn Rate                          1 DDS + 1.5DA + 1 Admin]]+Table1[[#This Row],[per patient Burn Rate    1RDH]])</f>
        <v>0.65625</v>
      </c>
      <c r="K6" s="9">
        <f>8*Table1[[#This Row],[Average General Office Burn per patient]]</f>
        <v>5.25</v>
      </c>
    </row>
    <row r="7" spans="1:11" x14ac:dyDescent="0.25">
      <c r="A7" t="s">
        <v>4</v>
      </c>
      <c r="B7" s="7">
        <f>30</f>
        <v>30</v>
      </c>
      <c r="C7" s="7">
        <f>16</f>
        <v>16</v>
      </c>
      <c r="D7" s="7">
        <f>16</f>
        <v>16</v>
      </c>
      <c r="E7" s="7">
        <f>26</f>
        <v>26</v>
      </c>
      <c r="F7" s="8">
        <f t="shared" si="0"/>
        <v>10.625</v>
      </c>
      <c r="G7" s="8">
        <f>C7/8</f>
        <v>2</v>
      </c>
      <c r="H7" s="10">
        <f>PRODUCT(F7,I11)</f>
        <v>0</v>
      </c>
      <c r="I7" s="13">
        <f>PRODUCT(G7,I12)</f>
        <v>0</v>
      </c>
      <c r="J7" s="9">
        <f>1.5*(Table1[[#This Row],[per patient Burn Rate                          1 DDS + 1.5DA + 1 Admin]]+Table1[[#This Row],[per patient Burn Rate    1RDH]])</f>
        <v>18.9375</v>
      </c>
      <c r="K7" s="9">
        <f>8*Table1[[#This Row],[Average General Office Burn per patient]]</f>
        <v>151.5</v>
      </c>
    </row>
    <row r="9" spans="1:11" ht="15.75" thickBot="1" x14ac:dyDescent="0.3"/>
    <row r="10" spans="1:11" ht="16.5" thickTop="1" thickBot="1" x14ac:dyDescent="0.3">
      <c r="H10" s="14" t="s">
        <v>17</v>
      </c>
      <c r="I10" s="15"/>
    </row>
    <row r="11" spans="1:11" ht="16.5" thickTop="1" thickBot="1" x14ac:dyDescent="0.3">
      <c r="H11" s="16" t="s">
        <v>21</v>
      </c>
      <c r="I11" s="11">
        <v>0</v>
      </c>
    </row>
    <row r="12" spans="1:11" ht="16.5" thickTop="1" thickBot="1" x14ac:dyDescent="0.3">
      <c r="H12" s="17" t="s">
        <v>22</v>
      </c>
      <c r="I12" s="12">
        <v>0</v>
      </c>
    </row>
    <row r="13" spans="1:11" ht="15.75" thickTop="1" x14ac:dyDescent="0.25"/>
  </sheetData>
  <mergeCells count="5">
    <mergeCell ref="B1:E1"/>
    <mergeCell ref="F1:G1"/>
    <mergeCell ref="H1:I1"/>
    <mergeCell ref="J1:K1"/>
    <mergeCell ref="H10:I10"/>
  </mergeCells>
  <pageMargins left="0.7" right="0.7" top="0.75" bottom="0.75" header="0.3" footer="0.3"/>
  <pageSetup paperSize="154" orientation="landscape" r:id="rId1"/>
  <headerFooter>
    <oddHeader>&amp;CDental PPE Burn Rate Work Use Calculator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Jennifer Thompson</dc:creator>
  <cp:lastModifiedBy>Tom Schripsema-NMDA</cp:lastModifiedBy>
  <cp:lastPrinted>2020-05-05T20:25:02Z</cp:lastPrinted>
  <dcterms:created xsi:type="dcterms:W3CDTF">2020-05-04T16:00:38Z</dcterms:created>
  <dcterms:modified xsi:type="dcterms:W3CDTF">2020-05-05T20:30:17Z</dcterms:modified>
</cp:coreProperties>
</file>